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<sst xmlns="http://schemas.openxmlformats.org/spreadsheetml/2006/main" count="204" uniqueCount="112">
  <si>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</si>
  <si>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</si>
  <si>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</si>
  <si>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</si>
  <si>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</si>
  <si>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</si>
  <si>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</si>
  <si>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</si>
  <si>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</si>
  <si>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</si>
  <si>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</si>
  <si>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</si>
  <si>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</si>
  <si>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</si>
  <si>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</si>
  <si>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</si>
  <si>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</si>
  <si>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</si>
  <si>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</si>
  <si>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</si>
  <si>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</si>
  <si>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</si>
  <si>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</si>
  <si>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</si>
  <si>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</si>
  <si>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</si>
  <si>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</si>
  <si>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</si>
  <si>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</si>
  <si>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</si>
  <si>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</si>
  <si>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</si>
  <si>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</si>
  <si>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</si>
  <si>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</si>
  <si>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</si>
  <si>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</si>
  <si>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</si>
  <si>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</si>
  <si>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</si>
  <si>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</si>
  <si>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</si>
  <si>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</si>
  <si>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</si>
  <si>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</si>
  <si>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</si>
  <si>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</si>
  <si>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</si>
  <si>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</si>
  <si>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</si>
  <si>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</si>
  <si>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</si>
  <si>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</si>
  <si>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</si>
  <si>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EO Moleon</t>
  </si>
  <si>
    <t>RW Kirk</t>
  </si>
  <si>
    <t>AK Dhareula</t>
  </si>
  <si>
    <t>AR White</t>
  </si>
  <si>
    <t>NC Hamilton</t>
  </si>
  <si>
    <t>BA Wylie</t>
  </si>
  <si>
    <t xml:space="preserve">     -</t>
  </si>
  <si>
    <t>RD McCann</t>
  </si>
  <si>
    <t>JNK Shannon</t>
  </si>
  <si>
    <t>RJ Sheard</t>
  </si>
  <si>
    <t>RME McCarthy</t>
  </si>
  <si>
    <t xml:space="preserve">       33</t>
  </si>
  <si>
    <t>Farooq Iqbal</t>
  </si>
  <si>
    <t xml:space="preserve">         6</t>
  </si>
  <si>
    <t>A Knape</t>
  </si>
  <si>
    <t xml:space="preserve">    3-19</t>
  </si>
  <si>
    <t>BATTING   AVERAGES  -  2012</t>
  </si>
  <si>
    <t>M Delaney</t>
  </si>
  <si>
    <t>Z Rushe</t>
  </si>
  <si>
    <t>R White</t>
  </si>
  <si>
    <t>E Layard</t>
  </si>
  <si>
    <t>Nathan Brown</t>
  </si>
  <si>
    <t>J Conlin</t>
  </si>
  <si>
    <t>R Karayiannis</t>
  </si>
  <si>
    <t>G Browne</t>
  </si>
  <si>
    <t>RJ McCurry</t>
  </si>
  <si>
    <t>J Mellor</t>
  </si>
  <si>
    <t xml:space="preserve">       11</t>
  </si>
  <si>
    <t xml:space="preserve">       71</t>
  </si>
  <si>
    <t>+1ct as W/keeper(1 match)</t>
  </si>
  <si>
    <t xml:space="preserve">       96no</t>
  </si>
  <si>
    <t xml:space="preserve">       99no</t>
  </si>
  <si>
    <t xml:space="preserve">       80</t>
  </si>
  <si>
    <t xml:space="preserve">       49</t>
  </si>
  <si>
    <t xml:space="preserve">       48</t>
  </si>
  <si>
    <t xml:space="preserve">       46</t>
  </si>
  <si>
    <t xml:space="preserve">       30</t>
  </si>
  <si>
    <t xml:space="preserve">       72no</t>
  </si>
  <si>
    <t xml:space="preserve">         2</t>
  </si>
  <si>
    <t xml:space="preserve">       23</t>
  </si>
  <si>
    <t xml:space="preserve">       22no</t>
  </si>
  <si>
    <t xml:space="preserve">        3no</t>
  </si>
  <si>
    <t>∞</t>
  </si>
  <si>
    <t xml:space="preserve">   6-29</t>
  </si>
  <si>
    <t xml:space="preserve">     3-19</t>
  </si>
  <si>
    <t xml:space="preserve">     4-19</t>
  </si>
  <si>
    <t xml:space="preserve">  3-14</t>
  </si>
  <si>
    <t xml:space="preserve">    4-54</t>
  </si>
  <si>
    <t xml:space="preserve">    5-33</t>
  </si>
  <si>
    <t xml:space="preserve">    1-19</t>
  </si>
  <si>
    <t xml:space="preserve">   3-32</t>
  </si>
  <si>
    <t xml:space="preserve">            BOWLING   AVERAGES  -  2012</t>
  </si>
  <si>
    <t xml:space="preserve">     99no</t>
  </si>
  <si>
    <t>+5cts in outfield</t>
  </si>
  <si>
    <t>2-21</t>
  </si>
  <si>
    <t xml:space="preserve">        8no</t>
  </si>
  <si>
    <t xml:space="preserve">1-2  </t>
  </si>
  <si>
    <t>SWK Shannon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</si>
</sst>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5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9"/>
      <name val="CG Times (W1)"/>
      <family val="0"/>
    </font>
    <font>
      <sz val="9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11" xfId="0" applyFont="1" applyBorder="1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 quotePrefix="1">
      <alignment/>
    </xf>
    <xf numFmtId="2" fontId="10" fillId="0" borderId="0" xfId="0" applyNumberFormat="1" applyFont="1" applyAlignment="1">
      <alignment horizontal="right"/>
    </xf>
    <xf numFmtId="1" fontId="6" fillId="0" borderId="11" xfId="0" applyNumberFormat="1" applyFont="1" applyBorder="1" applyAlignment="1">
      <alignment/>
    </xf>
    <xf numFmtId="16" fontId="6" fillId="0" borderId="0" xfId="0" applyNumberFormat="1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J2" t="s">
        <v>1</v>
      </c>
    </row>
    <row r="3" spans="2:13" ht="15.75">
      <c r="B3" s="3"/>
      <c r="C3" s="3"/>
      <c r="D3" s="4" t="s">
        <v>70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9.5" customHeight="1">
      <c r="A8" s="16" t="s">
        <v>79</v>
      </c>
      <c r="B8" s="16">
        <v>12</v>
      </c>
      <c r="C8" s="16"/>
      <c r="D8" s="17">
        <v>5</v>
      </c>
      <c r="E8" s="17">
        <v>5</v>
      </c>
      <c r="F8" s="17">
        <v>43</v>
      </c>
      <c r="G8" s="55" t="s">
        <v>96</v>
      </c>
      <c r="H8" s="19" t="s">
        <v>94</v>
      </c>
      <c r="I8" s="20"/>
      <c r="J8" s="20"/>
      <c r="K8" s="20"/>
      <c r="L8" s="17">
        <v>4</v>
      </c>
      <c r="M8" s="20"/>
    </row>
    <row r="9" spans="1:13" ht="15.75">
      <c r="A9" s="16" t="s">
        <v>62</v>
      </c>
      <c r="B9" s="16">
        <v>18</v>
      </c>
      <c r="C9" s="16"/>
      <c r="D9" s="16">
        <v>16</v>
      </c>
      <c r="E9" s="17">
        <v>4</v>
      </c>
      <c r="F9" s="16">
        <v>746</v>
      </c>
      <c r="G9" s="18">
        <f>F9/(D9-E9)</f>
        <v>62.166666666666664</v>
      </c>
      <c r="H9" s="19" t="s">
        <v>85</v>
      </c>
      <c r="I9" s="20"/>
      <c r="J9" s="20">
        <v>8</v>
      </c>
      <c r="K9" s="20">
        <v>1</v>
      </c>
      <c r="L9" s="16">
        <v>11</v>
      </c>
      <c r="M9" s="16"/>
    </row>
    <row r="10" spans="1:13" ht="15.75">
      <c r="A10" s="16" t="s">
        <v>57</v>
      </c>
      <c r="B10" s="16">
        <v>18</v>
      </c>
      <c r="C10" s="16"/>
      <c r="D10" s="16">
        <v>16</v>
      </c>
      <c r="E10" s="17">
        <v>5</v>
      </c>
      <c r="F10" s="16">
        <v>509</v>
      </c>
      <c r="G10" s="18">
        <f>F10/(D10-E10)</f>
        <v>46.27272727272727</v>
      </c>
      <c r="H10" s="19" t="s">
        <v>86</v>
      </c>
      <c r="I10" s="20"/>
      <c r="J10" s="20">
        <v>3</v>
      </c>
      <c r="K10" s="20">
        <v>6</v>
      </c>
      <c r="L10" s="16">
        <v>10</v>
      </c>
      <c r="M10" s="20"/>
    </row>
    <row r="11" spans="1:13" ht="15.75">
      <c r="A11" s="16" t="s">
        <v>71</v>
      </c>
      <c r="B11" s="16">
        <v>5</v>
      </c>
      <c r="C11" s="16"/>
      <c r="D11" s="16">
        <v>4</v>
      </c>
      <c r="E11" s="17">
        <v>1</v>
      </c>
      <c r="F11" s="16">
        <v>120</v>
      </c>
      <c r="G11" s="18">
        <f>F11/(D11-E11)</f>
        <v>40</v>
      </c>
      <c r="H11" s="19" t="s">
        <v>87</v>
      </c>
      <c r="I11" s="20"/>
      <c r="J11" s="20"/>
      <c r="K11" s="20">
        <v>2</v>
      </c>
      <c r="L11" s="17"/>
      <c r="M11" s="20"/>
    </row>
    <row r="12" spans="1:14" ht="15.75">
      <c r="A12" s="16" t="s">
        <v>61</v>
      </c>
      <c r="B12" s="16">
        <v>15</v>
      </c>
      <c r="C12" s="16"/>
      <c r="D12" s="16">
        <v>15</v>
      </c>
      <c r="E12" s="17">
        <v>3</v>
      </c>
      <c r="F12" s="16">
        <v>466</v>
      </c>
      <c r="G12" s="18">
        <f aca="true" t="shared" si="0" ref="G12:G18">F12/(D12-E12)</f>
        <v>38.833333333333336</v>
      </c>
      <c r="H12" s="19" t="s">
        <v>84</v>
      </c>
      <c r="I12" s="20"/>
      <c r="J12" s="20">
        <v>3</v>
      </c>
      <c r="K12" s="20">
        <v>3</v>
      </c>
      <c r="L12" s="17">
        <v>8</v>
      </c>
      <c r="M12" s="20">
        <v>5</v>
      </c>
      <c r="N12" s="54" t="s">
        <v>107</v>
      </c>
    </row>
    <row r="13" spans="1:14" ht="15.75">
      <c r="A13" s="16" t="s">
        <v>24</v>
      </c>
      <c r="B13" s="16">
        <v>19</v>
      </c>
      <c r="C13" s="16"/>
      <c r="D13" s="16">
        <v>19</v>
      </c>
      <c r="E13" s="17">
        <v>3</v>
      </c>
      <c r="F13" s="16">
        <v>430</v>
      </c>
      <c r="G13" s="18">
        <f t="shared" si="0"/>
        <v>26.875</v>
      </c>
      <c r="H13" s="19" t="s">
        <v>82</v>
      </c>
      <c r="I13" s="20"/>
      <c r="J13" s="20">
        <v>2</v>
      </c>
      <c r="K13" s="20">
        <v>4</v>
      </c>
      <c r="L13" s="17">
        <v>8</v>
      </c>
      <c r="M13" s="19"/>
      <c r="N13" s="54"/>
    </row>
    <row r="14" spans="1:14" ht="15.75">
      <c r="A14" s="16" t="s">
        <v>64</v>
      </c>
      <c r="B14" s="16">
        <v>8</v>
      </c>
      <c r="C14" s="16"/>
      <c r="D14" s="17">
        <v>7</v>
      </c>
      <c r="E14" s="17">
        <v>1</v>
      </c>
      <c r="F14" s="17">
        <v>131</v>
      </c>
      <c r="G14" s="18">
        <f>F14/(D14-E14)</f>
        <v>21.833333333333332</v>
      </c>
      <c r="H14" s="19" t="s">
        <v>91</v>
      </c>
      <c r="I14" s="20"/>
      <c r="J14" s="20">
        <v>1</v>
      </c>
      <c r="K14" s="20">
        <v>0</v>
      </c>
      <c r="L14" s="17">
        <v>1</v>
      </c>
      <c r="M14" s="20"/>
      <c r="N14" s="54" t="s">
        <v>83</v>
      </c>
    </row>
    <row r="15" spans="1:13" ht="15.75">
      <c r="A15" s="16" t="s">
        <v>54</v>
      </c>
      <c r="B15" s="16">
        <v>19</v>
      </c>
      <c r="C15" s="16"/>
      <c r="D15" s="16">
        <v>12</v>
      </c>
      <c r="E15" s="17">
        <v>2</v>
      </c>
      <c r="F15" s="16">
        <v>207</v>
      </c>
      <c r="G15" s="18">
        <f t="shared" si="0"/>
        <v>20.7</v>
      </c>
      <c r="H15" s="19" t="s">
        <v>88</v>
      </c>
      <c r="I15" s="20"/>
      <c r="J15" s="20"/>
      <c r="K15" s="20">
        <v>1</v>
      </c>
      <c r="L15" s="17">
        <v>5</v>
      </c>
      <c r="M15" s="20"/>
    </row>
    <row r="16" spans="1:13" ht="15.75">
      <c r="A16" s="16" t="s">
        <v>59</v>
      </c>
      <c r="B16" s="16">
        <v>13</v>
      </c>
      <c r="C16" s="16"/>
      <c r="D16" s="16">
        <v>8</v>
      </c>
      <c r="E16" s="17">
        <v>1</v>
      </c>
      <c r="F16" s="16">
        <v>92</v>
      </c>
      <c r="G16" s="18">
        <f>F16/(D16-E16)</f>
        <v>13.142857142857142</v>
      </c>
      <c r="H16" s="19" t="s">
        <v>90</v>
      </c>
      <c r="I16" s="20"/>
      <c r="J16" s="20"/>
      <c r="K16" s="20">
        <v>1</v>
      </c>
      <c r="L16" s="17">
        <v>9</v>
      </c>
      <c r="M16" s="16"/>
    </row>
    <row r="17" spans="1:13" ht="15.75">
      <c r="A17" s="16" t="s">
        <v>72</v>
      </c>
      <c r="B17" s="16">
        <v>18</v>
      </c>
      <c r="C17" s="16"/>
      <c r="D17" s="16">
        <v>14</v>
      </c>
      <c r="E17" s="17">
        <v>2</v>
      </c>
      <c r="F17" s="16">
        <v>154</v>
      </c>
      <c r="G17" s="18">
        <f t="shared" si="0"/>
        <v>12.833333333333334</v>
      </c>
      <c r="H17" s="19" t="s">
        <v>89</v>
      </c>
      <c r="I17" s="20"/>
      <c r="J17" s="20"/>
      <c r="K17" s="20">
        <v>1</v>
      </c>
      <c r="L17" s="17">
        <v>8</v>
      </c>
      <c r="M17" s="20"/>
    </row>
    <row r="18" spans="1:14" ht="15.75">
      <c r="A18" s="16" t="s">
        <v>55</v>
      </c>
      <c r="B18" s="16">
        <v>18</v>
      </c>
      <c r="C18" s="16"/>
      <c r="D18" s="16">
        <v>15</v>
      </c>
      <c r="E18" s="17">
        <v>3</v>
      </c>
      <c r="F18" s="16">
        <v>137</v>
      </c>
      <c r="G18" s="18">
        <f t="shared" si="0"/>
        <v>11.416666666666666</v>
      </c>
      <c r="H18" s="19" t="s">
        <v>65</v>
      </c>
      <c r="I18" s="16"/>
      <c r="J18" s="20"/>
      <c r="K18" s="20">
        <v>1</v>
      </c>
      <c r="L18" s="16">
        <v>9</v>
      </c>
      <c r="M18" s="20">
        <v>6</v>
      </c>
      <c r="N18" s="54"/>
    </row>
    <row r="19" spans="1:16" ht="15.75">
      <c r="A19" s="16" t="s">
        <v>74</v>
      </c>
      <c r="B19" s="16">
        <v>8</v>
      </c>
      <c r="C19" s="16"/>
      <c r="D19" s="17">
        <v>4</v>
      </c>
      <c r="E19" s="17">
        <v>1</v>
      </c>
      <c r="F19" s="17">
        <v>30</v>
      </c>
      <c r="G19" s="18">
        <f>F19/(D19-E19)</f>
        <v>10</v>
      </c>
      <c r="H19" s="19" t="s">
        <v>93</v>
      </c>
      <c r="I19" s="20"/>
      <c r="J19" s="20"/>
      <c r="K19" s="20"/>
      <c r="L19" s="17">
        <v>1</v>
      </c>
      <c r="M19" s="20"/>
      <c r="P19" s="53"/>
    </row>
    <row r="20" ht="10.5" customHeight="1">
      <c r="M20" s="16"/>
    </row>
    <row r="21" spans="1:13" ht="12.75" customHeight="1">
      <c r="A21" s="21" t="s">
        <v>25</v>
      </c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</row>
    <row r="22" spans="1:13" ht="15.75">
      <c r="A22" s="16" t="s">
        <v>80</v>
      </c>
      <c r="B22" s="16">
        <v>1</v>
      </c>
      <c r="C22" s="16"/>
      <c r="D22" s="17">
        <v>1</v>
      </c>
      <c r="E22" s="17">
        <v>0</v>
      </c>
      <c r="F22" s="17">
        <v>11</v>
      </c>
      <c r="G22" s="18">
        <f>F22/(D22-E22)</f>
        <v>11</v>
      </c>
      <c r="H22" s="19" t="s">
        <v>81</v>
      </c>
      <c r="L22" s="16"/>
      <c r="M22" s="20"/>
    </row>
    <row r="23" spans="1:13" ht="15.75">
      <c r="A23" s="16" t="s">
        <v>111</v>
      </c>
      <c r="B23" s="16">
        <v>16</v>
      </c>
      <c r="C23" s="16"/>
      <c r="D23" s="16">
        <v>3</v>
      </c>
      <c r="E23" s="17">
        <v>1</v>
      </c>
      <c r="F23" s="16">
        <v>12</v>
      </c>
      <c r="G23" s="18">
        <f>F23/(D23-E23)</f>
        <v>6</v>
      </c>
      <c r="H23" s="19" t="s">
        <v>109</v>
      </c>
      <c r="I23" s="20"/>
      <c r="J23" s="20"/>
      <c r="K23" s="20"/>
      <c r="L23" s="17">
        <v>4</v>
      </c>
      <c r="M23" s="16"/>
    </row>
    <row r="24" spans="1:13" ht="15.75">
      <c r="A24" s="16" t="s">
        <v>63</v>
      </c>
      <c r="B24" s="16">
        <v>4</v>
      </c>
      <c r="C24" s="16"/>
      <c r="D24" s="17">
        <v>2</v>
      </c>
      <c r="E24" s="17">
        <v>1</v>
      </c>
      <c r="F24" s="17">
        <v>6</v>
      </c>
      <c r="G24" s="18">
        <f>F24/(D24-E24)</f>
        <v>6</v>
      </c>
      <c r="H24" s="19" t="s">
        <v>95</v>
      </c>
      <c r="I24" s="20"/>
      <c r="J24" s="20"/>
      <c r="K24" s="20"/>
      <c r="L24" s="17"/>
      <c r="M24" s="20"/>
    </row>
    <row r="25" spans="1:13" ht="15.75">
      <c r="A25" s="16" t="s">
        <v>66</v>
      </c>
      <c r="B25" s="16">
        <v>7</v>
      </c>
      <c r="C25" s="16"/>
      <c r="D25" s="17">
        <v>2</v>
      </c>
      <c r="E25" s="17">
        <v>0</v>
      </c>
      <c r="F25" s="17">
        <v>10</v>
      </c>
      <c r="G25" s="18">
        <f>F25/(D25-E25)</f>
        <v>5</v>
      </c>
      <c r="H25" s="19" t="s">
        <v>67</v>
      </c>
      <c r="I25" s="20"/>
      <c r="J25" s="20"/>
      <c r="K25" s="20"/>
      <c r="L25" s="17">
        <v>2</v>
      </c>
      <c r="M25" s="20"/>
    </row>
    <row r="26" spans="1:13" ht="15.75">
      <c r="A26" s="16" t="s">
        <v>73</v>
      </c>
      <c r="B26" s="16">
        <v>14</v>
      </c>
      <c r="C26" s="16"/>
      <c r="D26" s="17">
        <v>4</v>
      </c>
      <c r="E26" s="17">
        <v>1</v>
      </c>
      <c r="F26" s="17">
        <v>2</v>
      </c>
      <c r="G26" s="18">
        <f>F26/(D26-E26)</f>
        <v>0.6666666666666666</v>
      </c>
      <c r="H26" s="19" t="s">
        <v>92</v>
      </c>
      <c r="L26" s="16">
        <v>1</v>
      </c>
      <c r="M26" s="20"/>
    </row>
    <row r="27" spans="1:13" ht="15.75">
      <c r="A27" s="16" t="s">
        <v>75</v>
      </c>
      <c r="B27" s="16">
        <v>1</v>
      </c>
      <c r="C27" s="16"/>
      <c r="D27" s="17" t="s">
        <v>27</v>
      </c>
      <c r="E27" s="17" t="s">
        <v>27</v>
      </c>
      <c r="F27" s="17" t="s">
        <v>27</v>
      </c>
      <c r="G27" s="22" t="s">
        <v>28</v>
      </c>
      <c r="H27" s="22" t="s">
        <v>28</v>
      </c>
      <c r="I27" s="20"/>
      <c r="J27" s="20"/>
      <c r="K27" s="20"/>
      <c r="L27" s="17">
        <v>1</v>
      </c>
      <c r="M27" s="20"/>
    </row>
    <row r="28" spans="1:13" ht="15.75">
      <c r="A28" s="16" t="s">
        <v>78</v>
      </c>
      <c r="B28" s="16">
        <v>1</v>
      </c>
      <c r="C28" s="16"/>
      <c r="D28" s="17" t="s">
        <v>27</v>
      </c>
      <c r="E28" s="17" t="s">
        <v>27</v>
      </c>
      <c r="F28" s="17" t="s">
        <v>27</v>
      </c>
      <c r="G28" s="22" t="s">
        <v>28</v>
      </c>
      <c r="H28" s="22" t="s">
        <v>28</v>
      </c>
      <c r="I28" s="20"/>
      <c r="J28" s="20"/>
      <c r="K28" s="20"/>
      <c r="L28" s="17">
        <v>1</v>
      </c>
      <c r="M28" s="20"/>
    </row>
    <row r="29" spans="1:13" ht="15.75">
      <c r="A29" s="16" t="s">
        <v>76</v>
      </c>
      <c r="B29" s="16">
        <v>1</v>
      </c>
      <c r="C29" s="16"/>
      <c r="D29" s="17" t="s">
        <v>27</v>
      </c>
      <c r="E29" s="17" t="s">
        <v>27</v>
      </c>
      <c r="F29" s="17" t="s">
        <v>27</v>
      </c>
      <c r="G29" s="22" t="s">
        <v>28</v>
      </c>
      <c r="H29" s="22" t="s">
        <v>28</v>
      </c>
      <c r="I29" s="20"/>
      <c r="J29" s="20"/>
      <c r="K29" s="20"/>
      <c r="L29" s="17"/>
      <c r="M29" s="20"/>
    </row>
    <row r="30" spans="1:13" ht="15.75">
      <c r="A30" s="16" t="s">
        <v>56</v>
      </c>
      <c r="B30" s="16">
        <v>1</v>
      </c>
      <c r="C30" s="16"/>
      <c r="D30" s="17" t="s">
        <v>27</v>
      </c>
      <c r="E30" s="17" t="s">
        <v>27</v>
      </c>
      <c r="F30" s="17" t="s">
        <v>27</v>
      </c>
      <c r="G30" s="22" t="s">
        <v>28</v>
      </c>
      <c r="H30" s="22" t="s">
        <v>28</v>
      </c>
      <c r="I30" s="20"/>
      <c r="J30" s="20"/>
      <c r="K30" s="20"/>
      <c r="L30" s="17"/>
      <c r="M30" s="20"/>
    </row>
    <row r="31" spans="1:13" ht="15.75">
      <c r="A31" s="16" t="s">
        <v>58</v>
      </c>
      <c r="B31" s="16">
        <v>1</v>
      </c>
      <c r="C31" s="16"/>
      <c r="D31" s="17" t="s">
        <v>27</v>
      </c>
      <c r="E31" s="17" t="s">
        <v>27</v>
      </c>
      <c r="F31" s="17" t="s">
        <v>27</v>
      </c>
      <c r="G31" s="22" t="s">
        <v>28</v>
      </c>
      <c r="H31" s="22" t="s">
        <v>28</v>
      </c>
      <c r="I31" s="20"/>
      <c r="J31" s="20"/>
      <c r="K31" s="20"/>
      <c r="L31" s="17"/>
      <c r="M31" s="20"/>
    </row>
    <row r="32" spans="1:13" ht="15.75">
      <c r="A32" s="16" t="s">
        <v>77</v>
      </c>
      <c r="B32" s="16">
        <v>1</v>
      </c>
      <c r="C32" s="16"/>
      <c r="D32" s="17" t="s">
        <v>27</v>
      </c>
      <c r="E32" s="17" t="s">
        <v>27</v>
      </c>
      <c r="F32" s="17" t="s">
        <v>27</v>
      </c>
      <c r="G32" s="22" t="s">
        <v>28</v>
      </c>
      <c r="H32" s="22" t="s">
        <v>28</v>
      </c>
      <c r="I32" s="20"/>
      <c r="J32" s="20"/>
      <c r="K32" s="20"/>
      <c r="L32" s="17"/>
      <c r="M32" s="20"/>
    </row>
    <row r="33" spans="1:13" ht="15.75">
      <c r="A33" s="16" t="s">
        <v>68</v>
      </c>
      <c r="B33" s="16">
        <v>1</v>
      </c>
      <c r="C33" s="16"/>
      <c r="D33" s="17" t="s">
        <v>27</v>
      </c>
      <c r="E33" s="17" t="s">
        <v>27</v>
      </c>
      <c r="F33" s="17" t="s">
        <v>27</v>
      </c>
      <c r="G33" s="22" t="s">
        <v>28</v>
      </c>
      <c r="H33" s="22" t="s">
        <v>28</v>
      </c>
      <c r="I33" s="20"/>
      <c r="J33" s="20"/>
      <c r="K33" s="20"/>
      <c r="L33" s="17">
        <v>1</v>
      </c>
      <c r="M33" s="20"/>
    </row>
    <row r="34" spans="1:13" ht="15.75">
      <c r="A34" s="16" t="s">
        <v>26</v>
      </c>
      <c r="B34" s="17" t="s">
        <v>27</v>
      </c>
      <c r="C34" s="17"/>
      <c r="D34" s="17" t="s">
        <v>27</v>
      </c>
      <c r="E34" s="17" t="s">
        <v>27</v>
      </c>
      <c r="F34" s="17" t="s">
        <v>27</v>
      </c>
      <c r="G34" s="22" t="s">
        <v>28</v>
      </c>
      <c r="H34" s="22" t="s">
        <v>28</v>
      </c>
      <c r="L34" s="17" t="s">
        <v>27</v>
      </c>
      <c r="M34" s="52"/>
    </row>
    <row r="35" spans="1:13" ht="8.25" customHeight="1">
      <c r="A35" s="16"/>
      <c r="B35" s="17"/>
      <c r="C35" s="17"/>
      <c r="D35" s="17"/>
      <c r="E35" s="17"/>
      <c r="F35" s="17"/>
      <c r="G35" s="22"/>
      <c r="H35" s="22"/>
      <c r="L35" s="16"/>
      <c r="M35" s="20"/>
    </row>
    <row r="36" spans="1:13" ht="15.75">
      <c r="A36" t="s">
        <v>29</v>
      </c>
      <c r="B36" s="16"/>
      <c r="C36" s="16"/>
      <c r="D36" s="16"/>
      <c r="E36" s="17"/>
      <c r="F36" s="16">
        <v>326</v>
      </c>
      <c r="G36" s="18"/>
      <c r="H36" s="20"/>
      <c r="I36" s="20"/>
      <c r="J36" s="20"/>
      <c r="K36" s="20"/>
      <c r="L36" s="20"/>
      <c r="M36" s="16"/>
    </row>
    <row r="37" spans="1:13" ht="9" customHeight="1">
      <c r="A37" s="13" t="s">
        <v>16</v>
      </c>
      <c r="B37" s="23" t="s">
        <v>30</v>
      </c>
      <c r="C37" s="23"/>
      <c r="D37" s="23" t="s">
        <v>31</v>
      </c>
      <c r="E37" s="24" t="s">
        <v>31</v>
      </c>
      <c r="F37" s="23" t="s">
        <v>32</v>
      </c>
      <c r="G37" s="23" t="s">
        <v>33</v>
      </c>
      <c r="H37" s="25" t="s">
        <v>18</v>
      </c>
      <c r="I37" s="25" t="s">
        <v>22</v>
      </c>
      <c r="J37" s="25" t="s">
        <v>22</v>
      </c>
      <c r="K37" s="25" t="s">
        <v>22</v>
      </c>
      <c r="L37" s="25" t="s">
        <v>22</v>
      </c>
      <c r="M37" s="25" t="s">
        <v>23</v>
      </c>
    </row>
    <row r="38" spans="1:13" ht="19.5" customHeight="1" thickBot="1">
      <c r="A38" s="26" t="s">
        <v>34</v>
      </c>
      <c r="B38" s="56">
        <f>SUM(B8:B34)/11</f>
        <v>20</v>
      </c>
      <c r="C38" s="27"/>
      <c r="D38" s="27">
        <f>SUM(D8:D34)</f>
        <v>147</v>
      </c>
      <c r="E38" s="27">
        <f>SUM(E8:E34)</f>
        <v>34</v>
      </c>
      <c r="F38" s="27">
        <f>SUM(F8:F34,F36)</f>
        <v>3432</v>
      </c>
      <c r="G38" s="28">
        <f>F38/(D38-E38)</f>
        <v>30.371681415929203</v>
      </c>
      <c r="H38" s="51" t="s">
        <v>106</v>
      </c>
      <c r="I38" s="29">
        <f>SUM(I8:I34)</f>
        <v>0</v>
      </c>
      <c r="J38" s="29">
        <f>SUM(J8:J34)</f>
        <v>17</v>
      </c>
      <c r="K38" s="29">
        <f>SUM(K8:K34)</f>
        <v>20</v>
      </c>
      <c r="L38" s="29">
        <f>SUM(L8:L34)+5+1</f>
        <v>90</v>
      </c>
      <c r="M38" s="29">
        <f>SUM(M8:M34)</f>
        <v>11</v>
      </c>
    </row>
    <row r="39" spans="1:13" ht="11.25" customHeight="1" thickTop="1">
      <c r="A39" s="30"/>
      <c r="B39" s="31"/>
      <c r="C39" s="32"/>
      <c r="D39" s="32"/>
      <c r="E39" s="32"/>
      <c r="F39" s="32"/>
      <c r="G39" s="33"/>
      <c r="H39" s="34"/>
      <c r="I39" s="34"/>
      <c r="J39" s="34"/>
      <c r="K39" s="34"/>
      <c r="L39" s="31"/>
      <c r="M39" s="34"/>
    </row>
    <row r="40" spans="1:13" ht="12.75" customHeight="1">
      <c r="A40" s="30"/>
      <c r="B40" s="32"/>
      <c r="C40" s="35"/>
      <c r="D40" s="35"/>
      <c r="E40" s="35"/>
      <c r="F40" s="35"/>
      <c r="G40" s="36"/>
      <c r="H40" s="37"/>
      <c r="I40" s="38"/>
      <c r="J40" s="38"/>
      <c r="K40" s="38"/>
      <c r="L40" s="35"/>
      <c r="M40" s="39"/>
    </row>
    <row r="41" spans="1:13" ht="15.75">
      <c r="A41" s="40" t="s">
        <v>105</v>
      </c>
      <c r="B41" s="41"/>
      <c r="C41" s="41"/>
      <c r="D41" s="5"/>
      <c r="E41" s="5"/>
      <c r="F41" s="5"/>
      <c r="G41" s="42"/>
      <c r="H41" s="5"/>
      <c r="I41" s="5"/>
      <c r="J41" s="41"/>
      <c r="K41" s="41"/>
      <c r="L41" s="41"/>
      <c r="M41" s="39"/>
    </row>
    <row r="42" spans="1:13" ht="12" customHeight="1">
      <c r="A42" s="7"/>
      <c r="B42" s="7"/>
      <c r="C42" s="7"/>
      <c r="D42" s="7"/>
      <c r="E42" s="7"/>
      <c r="F42" s="7"/>
      <c r="G42" s="43"/>
      <c r="H42" s="9"/>
      <c r="I42" s="9"/>
      <c r="J42" s="9" t="s">
        <v>8</v>
      </c>
      <c r="K42" s="9"/>
      <c r="L42" s="39"/>
      <c r="M42" s="39"/>
    </row>
    <row r="43" spans="1:13" ht="12.75">
      <c r="A43" s="7"/>
      <c r="B43" s="7"/>
      <c r="C43" s="7"/>
      <c r="D43" s="7"/>
      <c r="E43" s="7"/>
      <c r="F43" s="7"/>
      <c r="G43" s="43"/>
      <c r="H43" s="9"/>
      <c r="I43" s="9" t="s">
        <v>35</v>
      </c>
      <c r="J43" s="9" t="s">
        <v>36</v>
      </c>
      <c r="K43" s="9"/>
      <c r="L43" s="39"/>
      <c r="M43" s="39"/>
    </row>
    <row r="44" spans="1:13" ht="12.75">
      <c r="A44" s="10" t="s">
        <v>37</v>
      </c>
      <c r="C44" s="11" t="s">
        <v>38</v>
      </c>
      <c r="D44" s="11" t="s">
        <v>39</v>
      </c>
      <c r="E44" s="11" t="s">
        <v>8</v>
      </c>
      <c r="F44" s="11" t="s">
        <v>40</v>
      </c>
      <c r="G44" s="44" t="s">
        <v>9</v>
      </c>
      <c r="H44" s="11" t="s">
        <v>3</v>
      </c>
      <c r="I44" s="12" t="s">
        <v>41</v>
      </c>
      <c r="J44" s="12" t="s">
        <v>42</v>
      </c>
      <c r="K44" s="12" t="s">
        <v>43</v>
      </c>
      <c r="L44" s="12" t="s">
        <v>44</v>
      </c>
      <c r="M44" s="39"/>
    </row>
    <row r="45" spans="1:13" ht="10.5" customHeight="1">
      <c r="A45" s="13" t="s">
        <v>45</v>
      </c>
      <c r="B45" s="13"/>
      <c r="C45" s="14" t="s">
        <v>46</v>
      </c>
      <c r="D45" s="13" t="s">
        <v>31</v>
      </c>
      <c r="E45" s="13" t="s">
        <v>47</v>
      </c>
      <c r="F45" s="13" t="s">
        <v>32</v>
      </c>
      <c r="G45" s="13" t="s">
        <v>33</v>
      </c>
      <c r="H45" s="14" t="s">
        <v>48</v>
      </c>
      <c r="I45" s="15" t="s">
        <v>49</v>
      </c>
      <c r="J45" s="15" t="s">
        <v>23</v>
      </c>
      <c r="K45" s="15" t="s">
        <v>22</v>
      </c>
      <c r="L45" s="15" t="s">
        <v>22</v>
      </c>
      <c r="M45" s="39"/>
    </row>
    <row r="46" spans="1:13" ht="15.75">
      <c r="A46" s="16" t="s">
        <v>54</v>
      </c>
      <c r="B46" s="16">
        <v>134</v>
      </c>
      <c r="C46" s="16">
        <v>1</v>
      </c>
      <c r="D46" s="16">
        <v>32</v>
      </c>
      <c r="E46" s="16">
        <v>390</v>
      </c>
      <c r="F46" s="16">
        <v>30</v>
      </c>
      <c r="G46" s="18">
        <f aca="true" t="shared" si="1" ref="G46:G53">E46/F46</f>
        <v>13</v>
      </c>
      <c r="H46" s="45" t="s">
        <v>97</v>
      </c>
      <c r="I46" s="46">
        <f aca="true" t="shared" si="2" ref="I46:I53">SUM((B46*6),C46)/F46</f>
        <v>26.833333333333332</v>
      </c>
      <c r="J46" s="18">
        <f aca="true" t="shared" si="3" ref="J46:J53">E46/(SUM(B46*6,C46)/6)</f>
        <v>2.906832298136646</v>
      </c>
      <c r="K46" s="20">
        <v>1</v>
      </c>
      <c r="L46" s="20">
        <v>5</v>
      </c>
      <c r="M46" s="39"/>
    </row>
    <row r="47" spans="1:13" ht="15.75">
      <c r="A47" s="16" t="s">
        <v>72</v>
      </c>
      <c r="B47" s="16">
        <v>115</v>
      </c>
      <c r="C47" s="16">
        <v>4</v>
      </c>
      <c r="D47" s="16">
        <v>12</v>
      </c>
      <c r="E47" s="16">
        <v>440</v>
      </c>
      <c r="F47" s="16">
        <v>31</v>
      </c>
      <c r="G47" s="18">
        <f t="shared" si="1"/>
        <v>14.193548387096774</v>
      </c>
      <c r="H47" s="45" t="s">
        <v>101</v>
      </c>
      <c r="I47" s="46">
        <f t="shared" si="2"/>
        <v>22.387096774193548</v>
      </c>
      <c r="J47" s="18">
        <f t="shared" si="3"/>
        <v>3.8040345821325645</v>
      </c>
      <c r="K47" s="20"/>
      <c r="L47" s="20">
        <v>5</v>
      </c>
      <c r="M47" s="39"/>
    </row>
    <row r="48" spans="1:13" ht="15.75">
      <c r="A48" s="16" t="s">
        <v>71</v>
      </c>
      <c r="B48" s="16">
        <v>29</v>
      </c>
      <c r="C48" s="16">
        <v>5</v>
      </c>
      <c r="D48" s="16">
        <v>0</v>
      </c>
      <c r="E48" s="16">
        <v>136</v>
      </c>
      <c r="F48" s="16">
        <v>9</v>
      </c>
      <c r="G48" s="18">
        <f t="shared" si="1"/>
        <v>15.11111111111111</v>
      </c>
      <c r="H48" s="45" t="s">
        <v>69</v>
      </c>
      <c r="I48" s="46">
        <f t="shared" si="2"/>
        <v>19.88888888888889</v>
      </c>
      <c r="J48" s="18">
        <f t="shared" si="3"/>
        <v>4.5586592178770955</v>
      </c>
      <c r="K48" s="20"/>
      <c r="L48" s="20">
        <v>3</v>
      </c>
      <c r="M48" s="39"/>
    </row>
    <row r="49" spans="1:13" ht="15.75">
      <c r="A49" s="16" t="s">
        <v>57</v>
      </c>
      <c r="B49" s="16">
        <v>145</v>
      </c>
      <c r="C49" s="16">
        <v>1</v>
      </c>
      <c r="D49" s="16">
        <v>24</v>
      </c>
      <c r="E49" s="16">
        <v>426</v>
      </c>
      <c r="F49" s="16">
        <v>23</v>
      </c>
      <c r="G49" s="18">
        <f t="shared" si="1"/>
        <v>18.52173913043478</v>
      </c>
      <c r="H49" s="47" t="s">
        <v>98</v>
      </c>
      <c r="I49" s="46">
        <f t="shared" si="2"/>
        <v>37.869565217391305</v>
      </c>
      <c r="J49" s="18">
        <f t="shared" si="3"/>
        <v>2.934557979334099</v>
      </c>
      <c r="K49" s="20"/>
      <c r="L49" s="20">
        <v>1</v>
      </c>
      <c r="M49" s="39"/>
    </row>
    <row r="50" spans="1:13" ht="15.75">
      <c r="A50" s="16" t="s">
        <v>62</v>
      </c>
      <c r="B50" s="16">
        <v>57</v>
      </c>
      <c r="C50" s="16">
        <v>0</v>
      </c>
      <c r="D50" s="16">
        <v>0</v>
      </c>
      <c r="E50" s="16">
        <v>248</v>
      </c>
      <c r="F50" s="16">
        <v>13</v>
      </c>
      <c r="G50" s="18">
        <f t="shared" si="1"/>
        <v>19.076923076923077</v>
      </c>
      <c r="H50" s="47" t="s">
        <v>99</v>
      </c>
      <c r="I50" s="46">
        <f t="shared" si="2"/>
        <v>26.307692307692307</v>
      </c>
      <c r="J50" s="18">
        <f t="shared" si="3"/>
        <v>4.350877192982456</v>
      </c>
      <c r="K50" s="20"/>
      <c r="L50" s="20">
        <v>2</v>
      </c>
      <c r="M50" s="39"/>
    </row>
    <row r="51" spans="1:13" ht="15.75">
      <c r="A51" s="16" t="s">
        <v>66</v>
      </c>
      <c r="B51" s="16">
        <v>62</v>
      </c>
      <c r="C51" s="16">
        <v>0</v>
      </c>
      <c r="D51" s="16">
        <v>17</v>
      </c>
      <c r="E51" s="16">
        <v>159</v>
      </c>
      <c r="F51" s="16">
        <v>7</v>
      </c>
      <c r="G51" s="18">
        <f t="shared" si="1"/>
        <v>22.714285714285715</v>
      </c>
      <c r="H51" s="45" t="s">
        <v>104</v>
      </c>
      <c r="I51" s="46">
        <f t="shared" si="2"/>
        <v>53.142857142857146</v>
      </c>
      <c r="J51" s="18">
        <f t="shared" si="3"/>
        <v>2.564516129032258</v>
      </c>
      <c r="K51" s="20"/>
      <c r="L51" s="20">
        <v>1</v>
      </c>
      <c r="M51" s="39"/>
    </row>
    <row r="52" spans="1:13" ht="15.75">
      <c r="A52" s="16" t="s">
        <v>59</v>
      </c>
      <c r="B52" s="16">
        <v>88</v>
      </c>
      <c r="C52" s="16">
        <v>5</v>
      </c>
      <c r="D52" s="16">
        <v>8</v>
      </c>
      <c r="E52" s="16">
        <v>386</v>
      </c>
      <c r="F52" s="16">
        <v>15</v>
      </c>
      <c r="G52" s="18">
        <f t="shared" si="1"/>
        <v>25.733333333333334</v>
      </c>
      <c r="H52" s="45" t="s">
        <v>102</v>
      </c>
      <c r="I52" s="46">
        <f t="shared" si="2"/>
        <v>35.53333333333333</v>
      </c>
      <c r="J52" s="18">
        <f t="shared" si="3"/>
        <v>4.345215759849906</v>
      </c>
      <c r="K52" s="20">
        <v>1</v>
      </c>
      <c r="L52" s="20">
        <v>2</v>
      </c>
      <c r="M52" s="39"/>
    </row>
    <row r="53" spans="1:13" ht="15.75">
      <c r="A53" s="16" t="s">
        <v>111</v>
      </c>
      <c r="B53" s="16">
        <v>88</v>
      </c>
      <c r="C53" s="16">
        <v>0</v>
      </c>
      <c r="D53" s="16">
        <v>6</v>
      </c>
      <c r="E53" s="16">
        <v>422</v>
      </c>
      <c r="F53" s="16">
        <v>15</v>
      </c>
      <c r="G53" s="18">
        <f t="shared" si="1"/>
        <v>28.133333333333333</v>
      </c>
      <c r="H53" s="45" t="s">
        <v>100</v>
      </c>
      <c r="I53" s="46">
        <f t="shared" si="2"/>
        <v>35.2</v>
      </c>
      <c r="J53" s="18">
        <f t="shared" si="3"/>
        <v>4.795454545454546</v>
      </c>
      <c r="K53" s="20"/>
      <c r="L53" s="20">
        <v>1</v>
      </c>
      <c r="M53" s="39"/>
    </row>
    <row r="54" spans="1:13" ht="12" customHeight="1">
      <c r="A54" s="16"/>
      <c r="B54" s="16"/>
      <c r="C54" s="16"/>
      <c r="D54" s="16"/>
      <c r="E54" s="16"/>
      <c r="F54" s="16"/>
      <c r="G54" s="18"/>
      <c r="H54" s="47"/>
      <c r="I54" s="46"/>
      <c r="J54" s="18"/>
      <c r="K54" s="20"/>
      <c r="L54" s="20"/>
      <c r="M54" s="39"/>
    </row>
    <row r="55" spans="1:13" ht="15.75">
      <c r="A55" s="21" t="s">
        <v>50</v>
      </c>
      <c r="B55" s="16"/>
      <c r="C55" s="16"/>
      <c r="D55" s="16"/>
      <c r="E55" s="16"/>
      <c r="F55" s="16"/>
      <c r="G55" s="18"/>
      <c r="H55" s="48"/>
      <c r="I55" s="46"/>
      <c r="J55" s="18"/>
      <c r="K55" s="20"/>
      <c r="L55" s="20"/>
      <c r="M55" s="39"/>
    </row>
    <row r="56" spans="1:13" ht="15.75">
      <c r="A56" s="16" t="s">
        <v>61</v>
      </c>
      <c r="B56" s="16">
        <v>30</v>
      </c>
      <c r="C56" s="16">
        <v>0</v>
      </c>
      <c r="D56" s="16">
        <v>0</v>
      </c>
      <c r="E56" s="16">
        <v>127</v>
      </c>
      <c r="F56" s="16">
        <v>4</v>
      </c>
      <c r="G56" s="18">
        <f>E56/F56</f>
        <v>31.75</v>
      </c>
      <c r="H56" s="45" t="s">
        <v>108</v>
      </c>
      <c r="I56" s="46">
        <f>SUM((B56*6),C56)/F56</f>
        <v>45</v>
      </c>
      <c r="J56" s="18">
        <f>E56/(SUM(B56*6,C56)/6)</f>
        <v>4.233333333333333</v>
      </c>
      <c r="K56" s="20"/>
      <c r="L56" s="20"/>
      <c r="M56" s="39"/>
    </row>
    <row r="57" spans="1:13" ht="15.75">
      <c r="A57" s="16" t="s">
        <v>73</v>
      </c>
      <c r="B57" s="16">
        <v>17</v>
      </c>
      <c r="C57" s="16">
        <v>0</v>
      </c>
      <c r="D57" s="16">
        <v>1</v>
      </c>
      <c r="E57" s="16">
        <v>90</v>
      </c>
      <c r="F57" s="16">
        <v>2</v>
      </c>
      <c r="G57" s="18">
        <f>E57/F57</f>
        <v>45</v>
      </c>
      <c r="H57" s="45" t="s">
        <v>103</v>
      </c>
      <c r="I57" s="46">
        <f>SUM((B57*6),C57)/F57</f>
        <v>51</v>
      </c>
      <c r="J57" s="18">
        <f>E57/(SUM(B57*6,C57)/6)</f>
        <v>5.294117647058823</v>
      </c>
      <c r="K57" s="20"/>
      <c r="L57" s="20"/>
      <c r="M57" s="39"/>
    </row>
    <row r="58" spans="1:13" ht="15.75">
      <c r="A58" s="16" t="s">
        <v>79</v>
      </c>
      <c r="B58" s="16">
        <v>5</v>
      </c>
      <c r="C58" s="16">
        <v>2</v>
      </c>
      <c r="D58" s="16">
        <v>0</v>
      </c>
      <c r="E58" s="16">
        <v>25</v>
      </c>
      <c r="F58" s="16">
        <v>1</v>
      </c>
      <c r="G58" s="18">
        <f>E58/F58</f>
        <v>25</v>
      </c>
      <c r="H58" s="57" t="s">
        <v>110</v>
      </c>
      <c r="I58" s="46">
        <f>SUM((B58*6),C58)/F58</f>
        <v>32</v>
      </c>
      <c r="J58" s="18">
        <f>E58/(SUM(B58*6,C58)/6)</f>
        <v>4.6875</v>
      </c>
      <c r="K58" s="20"/>
      <c r="L58" s="20"/>
      <c r="M58" s="39"/>
    </row>
    <row r="59" spans="1:13" ht="15.75">
      <c r="A59" s="16" t="s">
        <v>58</v>
      </c>
      <c r="B59" s="16">
        <v>1</v>
      </c>
      <c r="C59" s="16">
        <v>0</v>
      </c>
      <c r="D59" s="16">
        <v>0</v>
      </c>
      <c r="E59" s="16">
        <v>7</v>
      </c>
      <c r="F59" s="16">
        <v>0</v>
      </c>
      <c r="G59" s="46" t="s">
        <v>27</v>
      </c>
      <c r="H59" s="50" t="s">
        <v>60</v>
      </c>
      <c r="I59" s="50" t="s">
        <v>60</v>
      </c>
      <c r="J59" s="18">
        <f>E59/(SUM(B59*6,C59)/6)</f>
        <v>7</v>
      </c>
      <c r="K59" s="20"/>
      <c r="L59" s="20"/>
      <c r="M59" s="39"/>
    </row>
    <row r="60" spans="1:13" ht="15.75">
      <c r="A60" s="16" t="s">
        <v>63</v>
      </c>
      <c r="B60" s="16">
        <v>5</v>
      </c>
      <c r="C60" s="16">
        <v>0</v>
      </c>
      <c r="D60" s="16">
        <v>0</v>
      </c>
      <c r="E60" s="16">
        <v>31</v>
      </c>
      <c r="F60" s="16">
        <v>0</v>
      </c>
      <c r="G60" s="46" t="s">
        <v>27</v>
      </c>
      <c r="H60" s="50" t="s">
        <v>60</v>
      </c>
      <c r="I60" s="50" t="s">
        <v>60</v>
      </c>
      <c r="J60" s="18">
        <f>E60/(SUM(B60*6,C60)/6)</f>
        <v>6.2</v>
      </c>
      <c r="K60" s="20"/>
      <c r="L60" s="20"/>
      <c r="M60" s="39"/>
    </row>
    <row r="61" spans="1:13" ht="9.75" customHeight="1">
      <c r="A61" s="16"/>
      <c r="B61" s="16"/>
      <c r="C61" s="16"/>
      <c r="D61" s="16"/>
      <c r="E61" s="16"/>
      <c r="F61" s="16"/>
      <c r="G61" s="18"/>
      <c r="H61" s="47"/>
      <c r="I61" s="46"/>
      <c r="J61" s="46"/>
      <c r="K61" s="20"/>
      <c r="L61" s="20"/>
      <c r="M61" s="39"/>
    </row>
    <row r="62" spans="1:13" ht="15.75">
      <c r="A62" t="s">
        <v>51</v>
      </c>
      <c r="B62" s="16"/>
      <c r="C62" s="16"/>
      <c r="D62" s="16"/>
      <c r="E62" s="16"/>
      <c r="F62" s="16">
        <v>9</v>
      </c>
      <c r="G62" s="18"/>
      <c r="H62" s="17"/>
      <c r="I62" s="20"/>
      <c r="J62" s="20"/>
      <c r="K62" s="20"/>
      <c r="L62" s="20"/>
      <c r="M62" s="39"/>
    </row>
    <row r="63" spans="1:13" ht="15.75">
      <c r="A63" t="s">
        <v>29</v>
      </c>
      <c r="B63" s="16"/>
      <c r="C63" s="16"/>
      <c r="D63" s="16"/>
      <c r="E63" s="16">
        <v>80</v>
      </c>
      <c r="F63" s="16"/>
      <c r="G63" s="16"/>
      <c r="H63" s="17"/>
      <c r="I63" s="16"/>
      <c r="J63" s="16"/>
      <c r="K63" s="20"/>
      <c r="L63" s="20"/>
      <c r="M63" s="39"/>
    </row>
    <row r="64" spans="1:13" ht="9" customHeight="1">
      <c r="A64" s="13" t="s">
        <v>16</v>
      </c>
      <c r="B64" s="23" t="s">
        <v>52</v>
      </c>
      <c r="C64" s="23"/>
      <c r="D64" s="23" t="s">
        <v>31</v>
      </c>
      <c r="E64" s="23" t="s">
        <v>53</v>
      </c>
      <c r="F64" s="23" t="s">
        <v>32</v>
      </c>
      <c r="G64" s="23" t="s">
        <v>33</v>
      </c>
      <c r="H64" s="24" t="s">
        <v>18</v>
      </c>
      <c r="I64" s="25" t="s">
        <v>23</v>
      </c>
      <c r="J64" s="25" t="s">
        <v>22</v>
      </c>
      <c r="K64" s="25" t="s">
        <v>22</v>
      </c>
      <c r="L64" s="25" t="s">
        <v>22</v>
      </c>
      <c r="M64" s="39"/>
    </row>
    <row r="65" spans="1:12" ht="19.5" customHeight="1" thickBot="1">
      <c r="A65" s="26" t="s">
        <v>34</v>
      </c>
      <c r="B65" s="27">
        <f>SUM(B46:B60)+INT(SUM(C46:C60)/6)</f>
        <v>779</v>
      </c>
      <c r="C65" s="27">
        <f>MOD((SUM(C46:C60)),6)</f>
        <v>0</v>
      </c>
      <c r="D65" s="27">
        <f>SUM(D46:D60)</f>
        <v>100</v>
      </c>
      <c r="E65" s="27">
        <f>SUM(E46:E60,E63)</f>
        <v>2967</v>
      </c>
      <c r="F65" s="27">
        <f>SUM(F46:F60,F62)</f>
        <v>159</v>
      </c>
      <c r="G65" s="28">
        <f>E65/F65</f>
        <v>18.660377358490567</v>
      </c>
      <c r="H65" s="28" t="s">
        <v>97</v>
      </c>
      <c r="I65" s="49">
        <f>SUM((B65*6),C65)/F65</f>
        <v>29.39622641509434</v>
      </c>
      <c r="J65" s="49">
        <f>E65/(SUM(B65*6,C65)/6)</f>
        <v>3.808729139922978</v>
      </c>
      <c r="K65" s="29">
        <f>SUM(K46:K60)</f>
        <v>2</v>
      </c>
      <c r="L65" s="29">
        <f>SUM(L46:L60)</f>
        <v>20</v>
      </c>
    </row>
    <row r="66" ht="13.5" thickTop="1"/>
  </sheetData>
  <sheetProtection/>
  <printOptions/>
  <pageMargins left="0.5511811023622047" right="0.31496062992125984" top="0.6692913385826772" bottom="0.2755905511811024" header="0.35433070866141736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Trevor</cp:lastModifiedBy>
  <cp:lastPrinted>2013-09-23T18:21:28Z</cp:lastPrinted>
  <dcterms:created xsi:type="dcterms:W3CDTF">2000-10-01T21:25:57Z</dcterms:created>
  <dcterms:modified xsi:type="dcterms:W3CDTF">2013-09-23T18:21:39Z</dcterms:modified>
  <cp:category/>
  <cp:version/>
  <cp:contentType/>
  <cp:contentStatus/>
</cp:coreProperties>
</file>